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29197E-03C6-4BAE-BB97-A7198163BB46}" xr6:coauthVersionLast="47" xr6:coauthVersionMax="47" xr10:uidLastSave="{00000000-0000-0000-0000-000000000000}"/>
  <bookViews>
    <workbookView xWindow="-120" yWindow="-120" windowWidth="29040" windowHeight="15720" activeTab="1" xr2:uid="{414528F8-4B94-4788-B28C-163A1C74FE2A}"/>
  </bookViews>
  <sheets>
    <sheet name="پایه سنوات " sheetId="2" r:id="rId1"/>
    <sheet name="محاسبات " sheetId="1" r:id="rId2"/>
  </sheets>
  <definedNames>
    <definedName name="m">'محاسبات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6" i="1"/>
  <c r="G7" i="1"/>
  <c r="G5" i="1"/>
  <c r="G4" i="1"/>
  <c r="G9" i="1"/>
  <c r="G3" i="1"/>
  <c r="G2" i="1" l="1"/>
  <c r="H2" i="1" s="1"/>
  <c r="I7" i="1"/>
  <c r="H7" i="1"/>
  <c r="I9" i="1"/>
  <c r="H9" i="1"/>
  <c r="H3" i="1"/>
  <c r="I3" i="1"/>
  <c r="H4" i="1"/>
  <c r="I4" i="1"/>
  <c r="H6" i="1"/>
  <c r="I6" i="1"/>
  <c r="I8" i="1"/>
  <c r="H8" i="1"/>
  <c r="I5" i="1"/>
  <c r="H5" i="1"/>
  <c r="I2" i="1" l="1"/>
</calcChain>
</file>

<file path=xl/sharedStrings.xml><?xml version="1.0" encoding="utf-8"?>
<sst xmlns="http://schemas.openxmlformats.org/spreadsheetml/2006/main" count="37" uniqueCount="29">
  <si>
    <t>کد پرسنلی</t>
  </si>
  <si>
    <t>تاریخ شروع کار</t>
  </si>
  <si>
    <t>1397/07/11</t>
  </si>
  <si>
    <t>1397/09/01</t>
  </si>
  <si>
    <t>1397/01/01</t>
  </si>
  <si>
    <t>1397/06/01</t>
  </si>
  <si>
    <t>1401/06/09</t>
  </si>
  <si>
    <t>1396/02/01</t>
  </si>
  <si>
    <t>1396/02/08</t>
  </si>
  <si>
    <t xml:space="preserve">مدت کار کرد </t>
  </si>
  <si>
    <t xml:space="preserve">تاریخ </t>
  </si>
  <si>
    <t xml:space="preserve">پایه سنوات </t>
  </si>
  <si>
    <t>سال استخدام</t>
  </si>
  <si>
    <t xml:space="preserve">سال کارکرد </t>
  </si>
  <si>
    <t>نام و نام خانوادگی</t>
  </si>
  <si>
    <t xml:space="preserve">حقوق روزانه با پایه سنوات </t>
  </si>
  <si>
    <t xml:space="preserve">حقوق روزانه </t>
  </si>
  <si>
    <t xml:space="preserve">مبلغ پیشنهادی </t>
  </si>
  <si>
    <t xml:space="preserve">تکمیل شود </t>
  </si>
  <si>
    <t xml:space="preserve">تغییر ندهید </t>
  </si>
  <si>
    <t xml:space="preserve">محاسبه نهایی </t>
  </si>
  <si>
    <t xml:space="preserve">راهنمایی </t>
  </si>
  <si>
    <t>مشاهده ویدئو</t>
  </si>
  <si>
    <t>IF(J_DIFF(D2,E2)/365&gt;=1,ROUNDDOWN(J_DIFF(D2,E2)/365,0),0)</t>
  </si>
  <si>
    <t>IF(J_DIFF(D2;E2)/365&gt;=1;ROUNDDOWN(J_DIFF(D2;E2)/365;0);0)</t>
  </si>
  <si>
    <t>1403/09/01</t>
  </si>
  <si>
    <t xml:space="preserve">پس از اضافه کردن افزونه پشت فرمول علامت = را بزنید. در هر دو ردیف پس از اضافه کردن افزوده = بزنید هر کدام با سیستم شما مطابقت داشت را استفاده کنید </t>
  </si>
  <si>
    <t xml:space="preserve">مبلغ </t>
  </si>
  <si>
    <t>www.thdorsan.com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</si>
</sst>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8">
    <font>
      <sz val="11"/>
      <color indexed="8"/>
      <name val="Calibri"/>
    </font>
    <font>
      <sz val="11"/>
      <color indexed="8"/>
      <name val="Segoe UI,Vazirmatn,Vazir,B Naza"/>
    </font>
    <font>
      <sz val="11"/>
      <color theme="1"/>
      <name val="B Titr"/>
      <charset val="178"/>
    </font>
    <font>
      <sz val="14"/>
      <color theme="1"/>
      <name val="B Zar"/>
      <charset val="178"/>
    </font>
    <font>
      <b/>
      <sz val="11"/>
      <color theme="1"/>
      <name val="B Titr"/>
      <charset val="178"/>
    </font>
    <font>
      <b/>
      <sz val="14"/>
      <color theme="1"/>
      <name val="B Zar"/>
      <charset val="178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78"/>
    </font>
    <font>
      <b/>
      <sz val="11"/>
      <color indexed="8"/>
      <name val="B Nazanin"/>
      <charset val="178"/>
    </font>
    <font>
      <sz val="11"/>
      <color indexed="8"/>
      <name val="B Nazanin"/>
      <charset val="178"/>
    </font>
    <font>
      <u/>
      <sz val="11"/>
      <color theme="10"/>
      <name val="Calibri"/>
      <family val="2"/>
    </font>
    <font>
      <sz val="16"/>
      <color indexed="8"/>
      <name val="Segoe UI,Vazirmatn,Vazir,B Naza"/>
      <charset val="178"/>
    </font>
    <font>
      <sz val="16"/>
      <color indexed="8"/>
      <name val="B Nazanin"/>
      <charset val="178"/>
    </font>
    <font>
      <sz val="16"/>
      <color indexed="8"/>
      <name val="B Titr"/>
      <charset val="178"/>
    </font>
    <font>
      <u/>
      <sz val="36"/>
      <color theme="10"/>
      <name val="Calibri"/>
      <family val="2"/>
    </font>
    <font>
      <u/>
      <sz val="24"/>
      <color theme="10"/>
      <name val="Calibri"/>
      <family val="2"/>
    </font>
    <font>
      <sz val="2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164" fontId="10" fillId="0" borderId="0" xfId="1" applyNumberFormat="1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vertical="center"/>
    </xf>
    <xf numFmtId="164" fontId="10" fillId="0" borderId="1" xfId="1" applyNumberFormat="1" applyFont="1" applyFill="1" applyBorder="1" applyProtection="1"/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center" vertical="center"/>
    </xf>
    <xf numFmtId="164" fontId="9" fillId="5" borderId="1" xfId="1" applyNumberFormat="1" applyFont="1" applyFill="1" applyBorder="1" applyAlignment="1" applyProtection="1">
      <alignment horizontal="center" vertical="center"/>
    </xf>
    <xf numFmtId="164" fontId="10" fillId="7" borderId="1" xfId="1" applyNumberFormat="1" applyFont="1" applyFill="1" applyBorder="1" applyProtection="1"/>
    <xf numFmtId="164" fontId="9" fillId="4" borderId="1" xfId="1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vertical="center" wrapText="1"/>
    </xf>
    <xf numFmtId="164" fontId="10" fillId="0" borderId="0" xfId="1" applyNumberFormat="1" applyFont="1" applyFill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right" vertical="center" wrapText="1"/>
    </xf>
    <xf numFmtId="164" fontId="9" fillId="6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" fontId="10" fillId="9" borderId="1" xfId="0" applyNumberFormat="1" applyFont="1" applyFill="1" applyBorder="1" applyProtection="1"/>
    <xf numFmtId="0" fontId="1" fillId="3" borderId="1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2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3" fillId="0" borderId="0" xfId="1" applyNumberFormat="1" applyFont="1"/>
    <xf numFmtId="0" fontId="16" fillId="0" borderId="1" xfId="2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hdorsan.com/" TargetMode="External"/><Relationship Id="rId1" Type="http://schemas.openxmlformats.org/officeDocument/2006/relationships/hyperlink" Target="https://thdorsan.com/c/237/%D9%85%D8%AD%D8%A7%D8%B3%D8%A8%D9%87-%D8%AB%D8%A8%D8%AA-%D9%BE%D8%A7%DB%8C%D9%87-%D8%B3%D9%86%D9%88%D8%A7%D8%AA-%D9%84%DB%8C%D8%B3%D8%AA-%D8%A8%DB%8C%D9%85%D9%87-%D8%A7%DA%A9%D8%B3%D9%84-1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81B90-2EB1-4DAF-B806-A632E38A64EF}">
  <dimension ref="A1:C32"/>
  <sheetViews>
    <sheetView rightToLeft="1" workbookViewId="0">
      <selection activeCell="C2" sqref="C2"/>
    </sheetView>
  </sheetViews>
  <sheetFormatPr defaultRowHeight="24.75"/>
  <cols>
    <col min="1" max="1" width="14.140625" style="2" customWidth="1"/>
    <col min="2" max="2" width="9.140625" style="3"/>
    <col min="3" max="3" width="19.140625" style="38" customWidth="1"/>
  </cols>
  <sheetData>
    <row r="1" spans="1:3" ht="49.5">
      <c r="A1" s="4" t="s">
        <v>12</v>
      </c>
      <c r="B1" s="5" t="s">
        <v>13</v>
      </c>
      <c r="C1" s="37" t="s">
        <v>27</v>
      </c>
    </row>
    <row r="2" spans="1:3" ht="24">
      <c r="A2" s="7">
        <v>1403</v>
      </c>
      <c r="B2" s="8"/>
      <c r="C2" s="37">
        <v>0</v>
      </c>
    </row>
    <row r="3" spans="1:3" ht="24">
      <c r="A3" s="7">
        <v>1402</v>
      </c>
      <c r="B3" s="6">
        <v>1</v>
      </c>
      <c r="C3" s="37">
        <v>70000</v>
      </c>
    </row>
    <row r="4" spans="1:3" ht="24">
      <c r="A4" s="7">
        <v>1401</v>
      </c>
      <c r="B4" s="6">
        <v>2</v>
      </c>
      <c r="C4" s="37">
        <v>155400</v>
      </c>
    </row>
    <row r="5" spans="1:3" ht="24">
      <c r="A5" s="7">
        <v>1400</v>
      </c>
      <c r="B5" s="6">
        <v>3</v>
      </c>
      <c r="C5" s="37">
        <v>258734</v>
      </c>
    </row>
    <row r="6" spans="1:3" ht="24">
      <c r="A6" s="7">
        <v>1399</v>
      </c>
      <c r="B6" s="6">
        <v>4</v>
      </c>
      <c r="C6" s="37">
        <v>353801</v>
      </c>
    </row>
    <row r="7" spans="1:3" ht="24">
      <c r="A7" s="7">
        <v>1398</v>
      </c>
      <c r="B7" s="6">
        <v>5</v>
      </c>
      <c r="C7" s="37">
        <v>439363</v>
      </c>
    </row>
    <row r="8" spans="1:3" ht="24">
      <c r="A8" s="7">
        <v>1397</v>
      </c>
      <c r="B8" s="6">
        <v>6</v>
      </c>
      <c r="C8" s="37">
        <v>508237</v>
      </c>
    </row>
    <row r="9" spans="1:3" ht="24">
      <c r="A9" s="7">
        <v>1396</v>
      </c>
      <c r="B9" s="6">
        <v>7</v>
      </c>
      <c r="C9" s="37">
        <v>564942</v>
      </c>
    </row>
    <row r="10" spans="1:3" ht="24">
      <c r="A10" s="7">
        <v>1395</v>
      </c>
      <c r="B10" s="6">
        <v>8</v>
      </c>
      <c r="C10" s="37">
        <v>627544</v>
      </c>
    </row>
    <row r="11" spans="1:3" ht="24">
      <c r="A11" s="7">
        <v>1394</v>
      </c>
      <c r="B11" s="6">
        <v>9</v>
      </c>
      <c r="C11" s="37">
        <v>668788</v>
      </c>
    </row>
    <row r="12" spans="1:3" ht="24">
      <c r="A12" s="7">
        <v>1393</v>
      </c>
      <c r="B12" s="6">
        <v>10</v>
      </c>
      <c r="C12" s="37">
        <v>715804</v>
      </c>
    </row>
    <row r="13" spans="1:3" ht="24">
      <c r="A13" s="7">
        <v>1392</v>
      </c>
      <c r="B13" s="6">
        <v>11</v>
      </c>
      <c r="C13" s="37">
        <v>743310</v>
      </c>
    </row>
    <row r="14" spans="1:3" ht="24">
      <c r="A14" s="7">
        <v>1391</v>
      </c>
      <c r="B14" s="6">
        <v>12</v>
      </c>
      <c r="C14" s="37">
        <v>761794</v>
      </c>
    </row>
    <row r="15" spans="1:3" ht="24">
      <c r="A15" s="7">
        <v>1390</v>
      </c>
      <c r="B15" s="6">
        <v>13</v>
      </c>
      <c r="C15" s="37">
        <v>778738</v>
      </c>
    </row>
    <row r="16" spans="1:3" ht="24">
      <c r="A16" s="7">
        <v>1389</v>
      </c>
      <c r="B16" s="6">
        <v>14</v>
      </c>
      <c r="C16" s="37">
        <v>793243</v>
      </c>
    </row>
    <row r="17" spans="1:3" ht="24">
      <c r="A17" s="7">
        <v>1388</v>
      </c>
      <c r="B17" s="6">
        <v>15</v>
      </c>
      <c r="C17" s="37">
        <v>808616</v>
      </c>
    </row>
    <row r="18" spans="1:3" ht="24">
      <c r="A18" s="7">
        <v>1387</v>
      </c>
      <c r="B18" s="6">
        <v>16</v>
      </c>
      <c r="C18" s="37">
        <v>818897</v>
      </c>
    </row>
    <row r="19" spans="1:3" ht="24">
      <c r="A19" s="7">
        <v>1386</v>
      </c>
      <c r="B19" s="6">
        <v>17</v>
      </c>
      <c r="C19" s="37">
        <v>829692</v>
      </c>
    </row>
    <row r="20" spans="1:3" ht="24">
      <c r="A20" s="7">
        <v>1385</v>
      </c>
      <c r="B20" s="6">
        <v>18</v>
      </c>
      <c r="C20" s="37">
        <v>841027</v>
      </c>
    </row>
    <row r="21" spans="1:3" ht="24">
      <c r="A21" s="7">
        <v>1384</v>
      </c>
      <c r="B21" s="6">
        <v>19</v>
      </c>
      <c r="C21" s="37">
        <v>853496</v>
      </c>
    </row>
    <row r="22" spans="1:3" ht="24">
      <c r="A22" s="7">
        <v>1383</v>
      </c>
      <c r="B22" s="6">
        <v>20</v>
      </c>
      <c r="C22" s="37">
        <v>864686</v>
      </c>
    </row>
    <row r="23" spans="1:3" ht="24">
      <c r="A23" s="7">
        <v>1382</v>
      </c>
      <c r="B23" s="6">
        <v>21</v>
      </c>
      <c r="C23" s="37">
        <v>874563</v>
      </c>
    </row>
    <row r="24" spans="1:3" ht="24">
      <c r="A24" s="7">
        <v>1381</v>
      </c>
      <c r="B24" s="6">
        <v>22</v>
      </c>
      <c r="C24" s="37">
        <v>882353</v>
      </c>
    </row>
    <row r="25" spans="1:3" ht="24">
      <c r="A25" s="7">
        <v>1380</v>
      </c>
      <c r="B25" s="6">
        <v>23</v>
      </c>
      <c r="C25" s="37">
        <v>889033</v>
      </c>
    </row>
    <row r="26" spans="1:3" ht="24">
      <c r="A26" s="7">
        <v>1379</v>
      </c>
      <c r="B26" s="6">
        <v>24</v>
      </c>
      <c r="C26" s="37">
        <v>894698</v>
      </c>
    </row>
    <row r="27" spans="1:3" ht="24">
      <c r="A27" s="7">
        <v>1378</v>
      </c>
      <c r="B27" s="6">
        <v>25</v>
      </c>
      <c r="C27" s="37">
        <v>899491</v>
      </c>
    </row>
    <row r="28" spans="1:3" ht="24">
      <c r="A28" s="7">
        <v>1377</v>
      </c>
      <c r="B28" s="6">
        <v>26</v>
      </c>
      <c r="C28" s="37">
        <v>902420</v>
      </c>
    </row>
    <row r="29" spans="1:3" ht="24">
      <c r="A29" s="7">
        <v>1376</v>
      </c>
      <c r="B29" s="6">
        <v>27</v>
      </c>
      <c r="C29" s="37">
        <v>904899</v>
      </c>
    </row>
    <row r="30" spans="1:3" ht="24">
      <c r="A30" s="7">
        <v>1375</v>
      </c>
      <c r="B30" s="6">
        <v>28</v>
      </c>
      <c r="C30" s="37">
        <v>907402</v>
      </c>
    </row>
    <row r="31" spans="1:3" ht="24">
      <c r="A31" s="7">
        <v>1374</v>
      </c>
      <c r="B31" s="6">
        <v>29</v>
      </c>
      <c r="C31" s="37">
        <v>910431</v>
      </c>
    </row>
    <row r="32" spans="1:3" ht="24">
      <c r="A32" s="7">
        <v>1373</v>
      </c>
      <c r="B32" s="6">
        <v>30</v>
      </c>
      <c r="C32" s="37">
        <v>913031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4FAD-47FF-428D-A9E5-A30279AD507C}">
  <dimension ref="A1:P13"/>
  <sheetViews>
    <sheetView rightToLeft="1" tabSelected="1" showRuler="0" zoomScaleNormal="100" workbookViewId="0">
      <selection activeCell="G2" sqref="G2"/>
    </sheetView>
  </sheetViews>
  <sheetFormatPr defaultRowHeight="18"/>
  <cols>
    <col min="1" max="1" width="9.42578125" style="1" bestFit="1" customWidth="1"/>
    <col min="2" max="2" width="12.7109375" style="24" bestFit="1" customWidth="1"/>
    <col min="3" max="3" width="14.140625" style="21" customWidth="1"/>
    <col min="4" max="4" width="13.7109375" style="11" customWidth="1"/>
    <col min="5" max="5" width="13" style="11" customWidth="1"/>
    <col min="6" max="6" width="16.85546875" style="10" customWidth="1"/>
    <col min="7" max="7" width="10.7109375" style="9" bestFit="1" customWidth="1"/>
    <col min="8" max="8" width="11.7109375" style="9" bestFit="1" customWidth="1"/>
    <col min="9" max="9" width="13.42578125" style="9" bestFit="1" customWidth="1"/>
    <col min="16" max="16" width="35.5703125" bestFit="1" customWidth="1"/>
  </cols>
  <sheetData>
    <row r="1" spans="1:16" s="26" customFormat="1" ht="55.5" customHeight="1">
      <c r="A1" s="12" t="s">
        <v>0</v>
      </c>
      <c r="B1" s="22" t="s">
        <v>14</v>
      </c>
      <c r="C1" s="19" t="s">
        <v>15</v>
      </c>
      <c r="D1" s="15" t="s">
        <v>1</v>
      </c>
      <c r="E1" s="15" t="s">
        <v>10</v>
      </c>
      <c r="F1" s="16" t="s">
        <v>9</v>
      </c>
      <c r="G1" s="17" t="s">
        <v>11</v>
      </c>
      <c r="H1" s="17" t="s">
        <v>16</v>
      </c>
      <c r="I1" s="25" t="s">
        <v>17</v>
      </c>
      <c r="K1" s="33" t="s">
        <v>21</v>
      </c>
      <c r="L1" s="33"/>
      <c r="M1" s="33"/>
      <c r="N1" s="33"/>
      <c r="O1" s="33"/>
      <c r="P1" s="34" t="s">
        <v>22</v>
      </c>
    </row>
    <row r="2" spans="1:16" ht="20.25" customHeight="1">
      <c r="A2" s="13"/>
      <c r="B2" s="23"/>
      <c r="C2" s="20">
        <v>2544132</v>
      </c>
      <c r="D2" s="13" t="s">
        <v>6</v>
      </c>
      <c r="E2" s="13" t="s">
        <v>25</v>
      </c>
      <c r="F2" s="27" t="s">
        <v>24</v>
      </c>
      <c r="G2" s="14">
        <f>IFERROR(VLOOKUP(F2,'پایه سنوات '!B:C,2,0),0)</f>
        <v>0</v>
      </c>
      <c r="H2" s="14">
        <f>IF(C2-G2&lt;2388728,"حقوق روزانه نباید کمتر از 2388728 باشد ",C2-G2)</f>
        <v>2544132</v>
      </c>
      <c r="I2" s="18">
        <f>IF(C2-G2&lt;2388728,2388728,C2-G2)</f>
        <v>2544132</v>
      </c>
      <c r="K2" s="28"/>
      <c r="L2" s="31" t="s">
        <v>18</v>
      </c>
      <c r="M2" s="31"/>
      <c r="N2" s="31"/>
      <c r="O2" s="31"/>
      <c r="P2" s="34"/>
    </row>
    <row r="3" spans="1:16" ht="20.25" customHeight="1">
      <c r="A3" s="13"/>
      <c r="B3" s="23"/>
      <c r="C3" s="20">
        <v>3968892</v>
      </c>
      <c r="D3" s="13" t="s">
        <v>7</v>
      </c>
      <c r="E3" s="13" t="s">
        <v>25</v>
      </c>
      <c r="F3" s="27" t="s">
        <v>23</v>
      </c>
      <c r="G3" s="14">
        <f>IFERROR(VLOOKUP(F3,'پایه سنوات '!B:C,2,0),0)</f>
        <v>0</v>
      </c>
      <c r="H3" s="14">
        <f t="shared" ref="H3:H9" si="0">IF(C3-G3&lt;2388728,"اشتباه است ",C3-G3)</f>
        <v>3968892</v>
      </c>
      <c r="I3" s="18">
        <f t="shared" ref="I3:I9" si="1">IF(C3-G3&lt;2388728,2388728,C3-G3)</f>
        <v>3968892</v>
      </c>
      <c r="K3" s="29"/>
      <c r="L3" s="31" t="s">
        <v>19</v>
      </c>
      <c r="M3" s="31"/>
      <c r="N3" s="31"/>
      <c r="O3" s="31"/>
      <c r="P3" s="34"/>
    </row>
    <row r="4" spans="1:16" ht="24.75" customHeight="1">
      <c r="A4" s="13"/>
      <c r="B4" s="23"/>
      <c r="C4" s="20">
        <v>4824942</v>
      </c>
      <c r="D4" s="13" t="s">
        <v>8</v>
      </c>
      <c r="E4" s="13" t="s">
        <v>25</v>
      </c>
      <c r="F4" s="27"/>
      <c r="G4" s="14">
        <f>IFERROR(VLOOKUP(F4,'پایه سنوات '!B:C,2,0),0)</f>
        <v>0</v>
      </c>
      <c r="H4" s="14">
        <f t="shared" si="0"/>
        <v>4824942</v>
      </c>
      <c r="I4" s="18">
        <f t="shared" si="1"/>
        <v>4824942</v>
      </c>
      <c r="K4" s="30"/>
      <c r="L4" s="32" t="s">
        <v>20</v>
      </c>
      <c r="M4" s="32"/>
      <c r="N4" s="32"/>
      <c r="O4" s="32"/>
      <c r="P4" s="34"/>
    </row>
    <row r="5" spans="1:16" ht="18" customHeight="1">
      <c r="A5" s="13"/>
      <c r="B5" s="23"/>
      <c r="C5" s="20">
        <v>2896970</v>
      </c>
      <c r="D5" s="13" t="s">
        <v>2</v>
      </c>
      <c r="E5" s="13" t="s">
        <v>25</v>
      </c>
      <c r="F5" s="27"/>
      <c r="G5" s="14">
        <f>IFERROR(VLOOKUP(F5,'پایه سنوات '!B:C,2,0),0)</f>
        <v>0</v>
      </c>
      <c r="H5" s="14">
        <f t="shared" si="0"/>
        <v>2896970</v>
      </c>
      <c r="I5" s="18">
        <f t="shared" si="1"/>
        <v>2896970</v>
      </c>
      <c r="K5" s="35"/>
      <c r="L5" s="36" t="s">
        <v>26</v>
      </c>
      <c r="M5" s="36"/>
      <c r="N5" s="36"/>
      <c r="O5" s="36"/>
      <c r="P5" s="34"/>
    </row>
    <row r="6" spans="1:16" ht="18" customHeight="1">
      <c r="A6" s="13"/>
      <c r="B6" s="23"/>
      <c r="C6" s="20">
        <v>3524124</v>
      </c>
      <c r="D6" s="13" t="s">
        <v>3</v>
      </c>
      <c r="E6" s="13" t="s">
        <v>25</v>
      </c>
      <c r="F6" s="27"/>
      <c r="G6" s="14">
        <f>IFERROR(VLOOKUP(F6,'پایه سنوات '!B:C,2,0),0)</f>
        <v>0</v>
      </c>
      <c r="H6" s="14">
        <f t="shared" si="0"/>
        <v>3524124</v>
      </c>
      <c r="I6" s="18">
        <f t="shared" si="1"/>
        <v>3524124</v>
      </c>
      <c r="K6" s="35"/>
      <c r="L6" s="36"/>
      <c r="M6" s="36"/>
      <c r="N6" s="36"/>
      <c r="O6" s="36"/>
      <c r="P6" s="34"/>
    </row>
    <row r="7" spans="1:16" ht="18" customHeight="1">
      <c r="A7" s="13"/>
      <c r="B7" s="23"/>
      <c r="C7" s="20">
        <v>3392560</v>
      </c>
      <c r="D7" s="13" t="s">
        <v>4</v>
      </c>
      <c r="E7" s="13" t="s">
        <v>25</v>
      </c>
      <c r="F7" s="27"/>
      <c r="G7" s="14">
        <f>IFERROR(VLOOKUP(F7,'پایه سنوات '!B:C,2,0),0)</f>
        <v>0</v>
      </c>
      <c r="H7" s="14">
        <f t="shared" si="0"/>
        <v>3392560</v>
      </c>
      <c r="I7" s="18">
        <f t="shared" si="1"/>
        <v>3392560</v>
      </c>
      <c r="K7" s="35"/>
      <c r="L7" s="36"/>
      <c r="M7" s="36"/>
      <c r="N7" s="36"/>
      <c r="O7" s="36"/>
      <c r="P7" s="34"/>
    </row>
    <row r="8" spans="1:16" ht="18" customHeight="1">
      <c r="A8" s="13"/>
      <c r="B8" s="23"/>
      <c r="C8" s="20">
        <v>3493637</v>
      </c>
      <c r="D8" s="13" t="s">
        <v>5</v>
      </c>
      <c r="E8" s="13" t="s">
        <v>25</v>
      </c>
      <c r="F8" s="27"/>
      <c r="G8" s="14">
        <f>IFERROR(VLOOKUP(F8,'پایه سنوات '!B:C,2,0),0)</f>
        <v>0</v>
      </c>
      <c r="H8" s="14">
        <f t="shared" si="0"/>
        <v>3493637</v>
      </c>
      <c r="I8" s="18">
        <f t="shared" si="1"/>
        <v>3493637</v>
      </c>
      <c r="K8" s="35"/>
      <c r="L8" s="36"/>
      <c r="M8" s="36"/>
      <c r="N8" s="36"/>
      <c r="O8" s="36"/>
      <c r="P8" s="34"/>
    </row>
    <row r="9" spans="1:16">
      <c r="A9" s="13"/>
      <c r="B9" s="23"/>
      <c r="C9" s="20">
        <v>2896970</v>
      </c>
      <c r="D9" s="13" t="s">
        <v>5</v>
      </c>
      <c r="E9" s="13" t="s">
        <v>25</v>
      </c>
      <c r="F9" s="27"/>
      <c r="G9" s="14">
        <f>IFERROR(VLOOKUP(F9,'پایه سنوات '!B:C,2,0),0)</f>
        <v>0</v>
      </c>
      <c r="H9" s="14">
        <f t="shared" si="0"/>
        <v>2896970</v>
      </c>
      <c r="I9" s="18">
        <f t="shared" si="1"/>
        <v>2896970</v>
      </c>
      <c r="K9" s="39" t="s">
        <v>28</v>
      </c>
      <c r="L9" s="40"/>
      <c r="M9" s="40"/>
      <c r="N9" s="40"/>
      <c r="O9" s="40"/>
      <c r="P9" s="40"/>
    </row>
    <row r="10" spans="1:16">
      <c r="K10" s="40"/>
      <c r="L10" s="40"/>
      <c r="M10" s="40"/>
      <c r="N10" s="40"/>
      <c r="O10" s="40"/>
      <c r="P10" s="40"/>
    </row>
    <row r="11" spans="1:16">
      <c r="K11" s="40"/>
      <c r="L11" s="40"/>
      <c r="M11" s="40"/>
      <c r="N11" s="40"/>
      <c r="O11" s="40"/>
      <c r="P11" s="40"/>
    </row>
    <row r="12" spans="1:16">
      <c r="K12" s="40"/>
      <c r="L12" s="40"/>
      <c r="M12" s="40"/>
      <c r="N12" s="40"/>
      <c r="O12" s="40"/>
      <c r="P12" s="40"/>
    </row>
    <row r="13" spans="1:16">
      <c r="K13" s="40"/>
      <c r="L13" s="40"/>
      <c r="M13" s="40"/>
      <c r="N13" s="40"/>
      <c r="O13" s="40"/>
      <c r="P13" s="40"/>
    </row>
  </sheetData>
  <sortState xmlns:xlrd2="http://schemas.microsoft.com/office/spreadsheetml/2017/richdata2" ref="A2:H9">
    <sortCondition descending="1" ref="F2:F9"/>
  </sortState>
  <mergeCells count="8">
    <mergeCell ref="K9:P13"/>
    <mergeCell ref="K1:O1"/>
    <mergeCell ref="L2:O2"/>
    <mergeCell ref="L3:O3"/>
    <mergeCell ref="L4:O4"/>
    <mergeCell ref="K5:K8"/>
    <mergeCell ref="L5:O8"/>
    <mergeCell ref="P1:P8"/>
  </mergeCells>
  <phoneticPr fontId="6" type="noConversion"/>
  <hyperlinks>
    <hyperlink ref="P1" r:id="rId1" display="https://thdorsan.com/c/237/%D9%85%D8%AD%D8%A7%D8%B3%D8%A8%D9%87-%D8%AB%D8%A8%D8%AA-%D9%BE%D8%A7%DB%8C%D9%87-%D8%B3%D9%86%D9%88%D8%A7%D8%AA-%D9%84%DB%8C%D8%B3%D8%AA-%D8%A8%DB%8C%D9%85%D9%87-%D8%A7%DA%A9%D8%B3%D9%84-1403" xr:uid="{B166B934-E777-4329-A28B-6EBB61AE693A}"/>
    <hyperlink ref="K9" r:id="rId2" xr:uid="{E532E7B7-69F3-4889-BE84-98D3D31D4C80}"/>
  </hyperlinks>
  <pageMargins left="0.7" right="0.7" top="0.75" bottom="0.75" header="0.3" footer="0.3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پایه سنوات </vt:lpstr>
      <vt:lpstr>محاسبات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armin alizadeh</cp:lastModifiedBy>
  <dcterms:created xsi:type="dcterms:W3CDTF">2025-01-07T08:55:24Z</dcterms:created>
  <dcterms:modified xsi:type="dcterms:W3CDTF">2025-01-21T11:53:57Z</dcterms:modified>
</cp:coreProperties>
</file>